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Аркуш1" sheetId="1" r:id="rId1"/>
  </sheets>
  <definedNames>
    <definedName name="_xlnm.Print_Titles" localSheetId="0">Аркуш1!$7:$10</definedName>
  </definedNames>
  <calcPr calcId="152511"/>
</workbook>
</file>

<file path=xl/calcChain.xml><?xml version="1.0" encoding="utf-8"?>
<calcChain xmlns="http://schemas.openxmlformats.org/spreadsheetml/2006/main">
  <c r="E89" i="1" l="1"/>
  <c r="E88" i="1"/>
  <c r="E87" i="1"/>
  <c r="E86" i="1"/>
  <c r="E84" i="1"/>
  <c r="E83" i="1"/>
  <c r="E82" i="1"/>
  <c r="E81" i="1"/>
  <c r="E80" i="1"/>
  <c r="E78" i="1"/>
  <c r="E77" i="1"/>
  <c r="E76" i="1"/>
  <c r="E74" i="1"/>
  <c r="E73" i="1"/>
  <c r="E72" i="1"/>
  <c r="E70" i="1"/>
  <c r="E69" i="1"/>
  <c r="E68" i="1"/>
  <c r="E67" i="1"/>
  <c r="E66" i="1"/>
  <c r="E64" i="1"/>
  <c r="E63" i="1"/>
  <c r="E62" i="1"/>
  <c r="E61" i="1"/>
  <c r="E59" i="1"/>
  <c r="E58" i="1"/>
  <c r="E56" i="1"/>
  <c r="E55" i="1"/>
  <c r="E54" i="1"/>
  <c r="E53" i="1"/>
  <c r="E52" i="1"/>
  <c r="E50" i="1"/>
  <c r="E49" i="1"/>
  <c r="E48" i="1"/>
  <c r="E47" i="1"/>
  <c r="E46" i="1"/>
  <c r="E44" i="1"/>
  <c r="E43" i="1"/>
  <c r="E42" i="1"/>
  <c r="E41" i="1"/>
  <c r="E40" i="1"/>
  <c r="E38" i="1"/>
  <c r="E37" i="1"/>
  <c r="E36" i="1"/>
  <c r="E35" i="1"/>
  <c r="E34" i="1"/>
  <c r="E32" i="1"/>
  <c r="E31" i="1"/>
  <c r="E30" i="1"/>
  <c r="E29" i="1"/>
  <c r="E27" i="1"/>
  <c r="E26" i="1"/>
  <c r="E25" i="1"/>
  <c r="E23" i="1"/>
  <c r="E22" i="1"/>
  <c r="E21" i="1"/>
  <c r="E20" i="1"/>
  <c r="E19" i="1"/>
  <c r="E17" i="1"/>
  <c r="E16" i="1"/>
  <c r="E15" i="1"/>
  <c r="E14" i="1"/>
  <c r="E13" i="1"/>
  <c r="E11" i="1"/>
  <c r="G76" i="1" l="1"/>
  <c r="G36" i="1"/>
  <c r="G29" i="1"/>
  <c r="G27" i="1"/>
  <c r="F66" i="1" l="1"/>
  <c r="F67" i="1"/>
  <c r="F68" i="1"/>
  <c r="F69" i="1"/>
  <c r="F64" i="1" s="1"/>
  <c r="H66" i="1"/>
  <c r="H67" i="1"/>
  <c r="H68" i="1"/>
  <c r="H69" i="1"/>
  <c r="H64" i="1" s="1"/>
  <c r="G69" i="1"/>
  <c r="G67" i="1"/>
  <c r="G66" i="1"/>
  <c r="H59" i="1"/>
  <c r="H56" i="1" s="1"/>
  <c r="G59" i="1"/>
  <c r="G56" i="1" s="1"/>
  <c r="F59" i="1"/>
  <c r="F56" i="1" s="1"/>
  <c r="G41" i="1" l="1"/>
  <c r="G30" i="1"/>
  <c r="G74" i="1" l="1"/>
  <c r="G68" i="1" s="1"/>
  <c r="H74" i="1"/>
  <c r="F74" i="1"/>
  <c r="F27" i="1" l="1"/>
  <c r="F21" i="1" s="1"/>
  <c r="G19" i="1"/>
  <c r="H19" i="1"/>
  <c r="G20" i="1"/>
  <c r="H20" i="1"/>
  <c r="G21" i="1"/>
  <c r="H21" i="1"/>
  <c r="G22" i="1"/>
  <c r="H22" i="1"/>
  <c r="F22" i="1"/>
  <c r="F20" i="1"/>
  <c r="F19" i="1"/>
  <c r="G23" i="1"/>
  <c r="H23" i="1"/>
  <c r="G32" i="1"/>
  <c r="H32" i="1"/>
  <c r="F32" i="1"/>
  <c r="G40" i="1"/>
  <c r="H40" i="1"/>
  <c r="H41" i="1"/>
  <c r="G42" i="1"/>
  <c r="H42" i="1"/>
  <c r="G43" i="1"/>
  <c r="H43" i="1"/>
  <c r="F41" i="1"/>
  <c r="F42" i="1"/>
  <c r="F43" i="1"/>
  <c r="F40" i="1"/>
  <c r="G44" i="1"/>
  <c r="H44" i="1"/>
  <c r="F44" i="1"/>
  <c r="G50" i="1"/>
  <c r="H50" i="1"/>
  <c r="F50" i="1"/>
  <c r="G70" i="1"/>
  <c r="H70" i="1"/>
  <c r="F70" i="1"/>
  <c r="G78" i="1"/>
  <c r="H78" i="1"/>
  <c r="F78" i="1"/>
  <c r="G84" i="1"/>
  <c r="H84" i="1"/>
  <c r="F84" i="1"/>
  <c r="F13" i="1" l="1"/>
  <c r="F23" i="1"/>
  <c r="H13" i="1"/>
  <c r="G13" i="1"/>
  <c r="F14" i="1"/>
  <c r="H15" i="1"/>
  <c r="G38" i="1"/>
  <c r="G14" i="1"/>
  <c r="G64" i="1"/>
  <c r="H38" i="1"/>
  <c r="H16" i="1"/>
  <c r="F16" i="1"/>
  <c r="G16" i="1"/>
  <c r="F38" i="1"/>
  <c r="H14" i="1"/>
  <c r="H17" i="1"/>
  <c r="F15" i="1"/>
  <c r="G15" i="1"/>
  <c r="F17" i="1"/>
  <c r="G17" i="1"/>
  <c r="H11" i="1" l="1"/>
  <c r="G11" i="1"/>
  <c r="F11" i="1"/>
</calcChain>
</file>

<file path=xl/sharedStrings.xml><?xml version="1.0" encoding="utf-8"?>
<sst xmlns="http://schemas.openxmlformats.org/spreadsheetml/2006/main" count="128" uniqueCount="65">
  <si>
    <t>Приложение 3</t>
  </si>
  <si>
    <t>Ресурсное обеспечение и прогнозная (справочная) оценка расходов на реализацию целей</t>
  </si>
  <si>
    <t>муниципальной программы «Развитие физической культуры и спорта в муниципальном образовании городской округ Армянск Республики Крым на 2016-2018 годы» по источникам финансирования</t>
  </si>
  <si>
    <t>Статус</t>
  </si>
  <si>
    <t>Наименование муниципальной программы, подпрограммы муниципальной программы, мероприятий</t>
  </si>
  <si>
    <t>Источник финансирования (наименование источников финансирования)</t>
  </si>
  <si>
    <t>Оценка расходов по годам реализации муниципальной программы (тыс.руб.)</t>
  </si>
  <si>
    <t>Очередной год</t>
  </si>
  <si>
    <t>Первый год планового периода</t>
  </si>
  <si>
    <t>Второй год планового периода</t>
  </si>
  <si>
    <t>Муниципальная программа</t>
  </si>
  <si>
    <t>Развитие физической культуры и спорта в муниципальном образовании городской округ Армянск Республики Крым на 2016-2018 годы</t>
  </si>
  <si>
    <t>Всего,</t>
  </si>
  <si>
    <t>В т.ч. по отдельным источникам финансирования</t>
  </si>
  <si>
    <t>Федеральный бюджет</t>
  </si>
  <si>
    <t>Бюджет Республики Крым</t>
  </si>
  <si>
    <r>
      <t>Бюджет</t>
    </r>
    <r>
      <rPr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</si>
  <si>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t>Внебюджетные средства</t>
  </si>
  <si>
    <t>Основное мероприятие 1</t>
  </si>
  <si>
    <t>Отдел образования администрации города Армянска, Муниципальное бюджетное образовательное учреждение дополнительного образования «Детско-юношеская спортивная школа» города Армянска Республики Крым</t>
  </si>
  <si>
    <t>Обеспечение деятельности учреждения дополнительного образования</t>
  </si>
  <si>
    <t>Мероприятие 1.1</t>
  </si>
  <si>
    <t>Расходы на обеспечение деятельности (оказание услуг) муниципальной детско-юношеской спортивной школы</t>
  </si>
  <si>
    <t>в том числе</t>
  </si>
  <si>
    <t>Коммунальные услуги</t>
  </si>
  <si>
    <t>Расходы на оплату труда</t>
  </si>
  <si>
    <t>Мероприятие 1.2</t>
  </si>
  <si>
    <t>Укрепление материально-технической базы муниципальной детско-юношеской спортивной школы</t>
  </si>
  <si>
    <t>Основное мероприятие 2</t>
  </si>
  <si>
    <t>Организация спортивно-массовой и физкультурно-оздоровительной работы</t>
  </si>
  <si>
    <r>
      <t xml:space="preserve">Бюджет </t>
    </r>
    <r>
      <rPr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</si>
  <si>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Мероприятие 2.1</t>
  </si>
  <si>
    <t>Организация проведения общегородских спортивно-массовых мероприятий</t>
  </si>
  <si>
    <t>Мероприятие 2.2</t>
  </si>
  <si>
    <t>Содействие в участии сборных команд города в республиканских и Всероссийских соревнованиях</t>
  </si>
  <si>
    <t>Основное мероприятие 3</t>
  </si>
  <si>
    <t>Мероприятие 3.1</t>
  </si>
  <si>
    <t>Мероприятие 3.2</t>
  </si>
  <si>
    <t>Мероприятие 3.3</t>
  </si>
  <si>
    <r>
      <t>Строительство легко-возводимого физкультурно – оздоровительного комплекса (56 х 26 м.)</t>
    </r>
    <r>
      <rPr>
        <sz val="10"/>
        <color theme="1"/>
        <rFont val="Times New Roman"/>
        <family val="1"/>
        <charset val="204"/>
      </rPr>
      <t xml:space="preserve"> муниципального бюджетного образовательного учреждение дополнительного образования «Детско-юношеская спортивная школа» города Армянска Республики Крым (в т.ч. разработка проектно-сметной документации и проведение экспертизы)</t>
    </r>
    <r>
      <rPr>
        <b/>
        <sz val="10"/>
        <color theme="1"/>
        <rFont val="Times New Roman"/>
        <family val="1"/>
        <charset val="204"/>
      </rPr>
      <t xml:space="preserve"> </t>
    </r>
  </si>
  <si>
    <t>Капитальный ремонт помещения бассейна, систем водоснабжения, водоотведения, освещения муниципального бюджетного образовательного учреждение дополнительного образования «Детско-юношеская спортивная школа» города Армянска Республики Крым (в т.ч. разработка проектно-сметной документации и проведение экспертизы)</t>
  </si>
  <si>
    <t>Заместитель главы администрации города Армянска</t>
  </si>
  <si>
    <t>Э.А. Мироненко</t>
  </si>
  <si>
    <t xml:space="preserve">Начальник Отдела образования </t>
  </si>
  <si>
    <t xml:space="preserve">администрации города Армянска </t>
  </si>
  <si>
    <t>В.Э. Ужитчак</t>
  </si>
  <si>
    <t>Заведующий сектором ДСМФиС</t>
  </si>
  <si>
    <t>администрации города Армянска</t>
  </si>
  <si>
    <t>С.Н. Мельник</t>
  </si>
  <si>
    <r>
      <t>Бюджет</t>
    </r>
    <r>
      <rPr>
        <b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</si>
  <si>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>Бюджет</t>
    </r>
    <r>
      <rPr>
        <b/>
        <i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</si>
  <si>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 xml:space="preserve">Бюджет </t>
    </r>
    <r>
      <rPr>
        <b/>
        <i/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</si>
  <si>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к муниципальной программе «Развитие физической культуры и спорта в муниципальном образовании городской округ Армянск Республики Крым на 2016-2018 годы» (в редакции постановления Администрации города Армянска от ____________ 2017 года № _____)</t>
  </si>
  <si>
    <t>в том числе:</t>
  </si>
  <si>
    <t>Расходы на приобретение, монтаж и благоустройство спортивных сооружений</t>
  </si>
  <si>
    <t>Приобретение, монтаж и благоустройство спортивного комплекса для муниципального образования городской округ Армянск Республики Крым</t>
  </si>
  <si>
    <t>Приобретение муниципальным образованием спортивных площадок в количестве 2 (двух) штук для выполнения нормативов комплекса ГТО</t>
  </si>
  <si>
    <t>Строительство,  капитальный  ремонт,  реконструкция  и приобретение спортивных сооружений в муниципальную собственность</t>
  </si>
  <si>
    <t>Мероприятие 2.3</t>
  </si>
  <si>
    <t>Расходы на обустройство спортивных площадок для выполнения нормативов комплекса ГТО в рамках реализации Государственной программы развития физической культуры и спорта в Республике Крым на 2015-2020 годы</t>
  </si>
  <si>
    <t>Всего</t>
  </si>
  <si>
    <t>Ответственный исполнитель, соисполнитель, участник</t>
  </si>
  <si>
    <t>Отдел образования администрации города Армянска, Администрация города Армянска Республики Крым (сектор ДСМФиС)</t>
  </si>
  <si>
    <t xml:space="preserve">Отдел образования администрации города Армянска, Администрация города Армянска Республики Крым (отдел капитального строительства, сектор ДСМФиС), Муниципальное бюджетное образовательное учреждение дополнительного образования «Детско-юношеская спортивная школа» города Армянска Республики Крым </t>
  </si>
  <si>
    <t>Отдел образования администрации города Армянска, Администрация города Армянска Республики Крым (отдел капитального строительства, сектор ДСМФиС), Муниципальное бюджетное образовательное учреждение дополнительного образования «Детско-юношеская спортивная школа» города Армянска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</si>
</sst>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view="pageBreakPreview" zoomScale="70" zoomScaleNormal="70" zoomScaleSheetLayoutView="70" workbookViewId="0">
      <selection activeCell="D7" sqref="D7:D9"/>
    </sheetView>
  </sheetViews>
  <sheetFormatPr defaultRowHeight="14.4" x14ac:dyDescent="0.3"/>
  <cols>
    <col min="1" max="1" width="16.5546875" customWidth="1"/>
    <col min="2" max="2" width="33.6640625" customWidth="1"/>
    <col min="3" max="3" width="25.21875" customWidth="1"/>
    <col min="4" max="4" width="29" customWidth="1"/>
    <col min="5" max="5" width="9.77734375" style="12" customWidth="1"/>
    <col min="6" max="6" width="9.77734375" customWidth="1"/>
    <col min="7" max="8" width="10.88671875" customWidth="1"/>
  </cols>
  <sheetData>
    <row r="1" spans="1:8" x14ac:dyDescent="0.3">
      <c r="A1" s="1"/>
      <c r="D1" s="10"/>
      <c r="E1" s="10" t="s">
        <v>0</v>
      </c>
    </row>
    <row r="2" spans="1:8" ht="83.4" customHeight="1" x14ac:dyDescent="0.3">
      <c r="A2" s="1"/>
      <c r="D2" s="62"/>
      <c r="E2" s="34" t="s">
        <v>52</v>
      </c>
      <c r="F2" s="34"/>
      <c r="G2" s="34"/>
      <c r="H2" s="34"/>
    </row>
    <row r="3" spans="1:8" x14ac:dyDescent="0.3">
      <c r="A3" s="2"/>
      <c r="D3" s="11"/>
    </row>
    <row r="4" spans="1:8" ht="15.6" x14ac:dyDescent="0.3">
      <c r="A4" s="35" t="s">
        <v>1</v>
      </c>
      <c r="B4" s="35"/>
      <c r="C4" s="35"/>
      <c r="D4" s="35"/>
      <c r="E4" s="35"/>
      <c r="F4" s="35"/>
      <c r="G4" s="35"/>
      <c r="H4" s="35"/>
    </row>
    <row r="5" spans="1:8" ht="34.799999999999997" customHeight="1" x14ac:dyDescent="0.3">
      <c r="A5" s="36" t="s">
        <v>2</v>
      </c>
      <c r="B5" s="36"/>
      <c r="C5" s="36"/>
      <c r="D5" s="36"/>
      <c r="E5" s="36"/>
      <c r="F5" s="36"/>
      <c r="G5" s="36"/>
      <c r="H5" s="36"/>
    </row>
    <row r="6" spans="1:8" x14ac:dyDescent="0.3">
      <c r="A6" s="3"/>
    </row>
    <row r="7" spans="1:8" ht="42" customHeight="1" x14ac:dyDescent="0.3">
      <c r="A7" s="56" t="s">
        <v>3</v>
      </c>
      <c r="B7" s="56" t="s">
        <v>61</v>
      </c>
      <c r="C7" s="56" t="s">
        <v>4</v>
      </c>
      <c r="D7" s="56" t="s">
        <v>5</v>
      </c>
      <c r="E7" s="58" t="s">
        <v>6</v>
      </c>
      <c r="F7" s="59"/>
      <c r="G7" s="59"/>
      <c r="H7" s="60"/>
    </row>
    <row r="8" spans="1:8" ht="39.6" x14ac:dyDescent="0.3">
      <c r="A8" s="56"/>
      <c r="B8" s="56"/>
      <c r="C8" s="56"/>
      <c r="D8" s="56"/>
      <c r="E8" s="63" t="s">
        <v>60</v>
      </c>
      <c r="F8" s="7" t="s">
        <v>7</v>
      </c>
      <c r="G8" s="7" t="s">
        <v>8</v>
      </c>
      <c r="H8" s="7" t="s">
        <v>9</v>
      </c>
    </row>
    <row r="9" spans="1:8" x14ac:dyDescent="0.3">
      <c r="A9" s="56"/>
      <c r="B9" s="56"/>
      <c r="C9" s="56"/>
      <c r="D9" s="56"/>
      <c r="E9" s="64"/>
      <c r="F9" s="8">
        <v>2016</v>
      </c>
      <c r="G9" s="8">
        <v>2017</v>
      </c>
      <c r="H9" s="8">
        <v>2018</v>
      </c>
    </row>
    <row r="10" spans="1:8" s="9" customFormat="1" x14ac:dyDescent="0.3">
      <c r="A10" s="7">
        <v>1</v>
      </c>
      <c r="B10" s="7">
        <v>2</v>
      </c>
      <c r="C10" s="7">
        <v>3</v>
      </c>
      <c r="D10" s="7">
        <v>4</v>
      </c>
      <c r="E10" s="31">
        <v>5</v>
      </c>
      <c r="F10" s="7">
        <v>5</v>
      </c>
      <c r="G10" s="7">
        <v>6</v>
      </c>
      <c r="H10" s="7">
        <v>7</v>
      </c>
    </row>
    <row r="11" spans="1:8" s="12" customFormat="1" ht="19.2" customHeight="1" x14ac:dyDescent="0.3">
      <c r="A11" s="57" t="s">
        <v>10</v>
      </c>
      <c r="B11" s="57" t="s">
        <v>64</v>
      </c>
      <c r="C11" s="57" t="s">
        <v>11</v>
      </c>
      <c r="D11" s="21" t="s">
        <v>12</v>
      </c>
      <c r="E11" s="16">
        <f>F11+G11+H11</f>
        <v>35163.785000000003</v>
      </c>
      <c r="F11" s="16">
        <f>F13+F14+F15+F16</f>
        <v>8910.8549999999996</v>
      </c>
      <c r="G11" s="16">
        <f t="shared" ref="G11:H11" si="0">G13+G14+G15+G16</f>
        <v>16831.302</v>
      </c>
      <c r="H11" s="16">
        <f t="shared" si="0"/>
        <v>9421.6280000000006</v>
      </c>
    </row>
    <row r="12" spans="1:8" s="12" customFormat="1" ht="31.8" customHeight="1" x14ac:dyDescent="0.3">
      <c r="A12" s="57"/>
      <c r="B12" s="57"/>
      <c r="C12" s="57"/>
      <c r="D12" s="22" t="s">
        <v>13</v>
      </c>
      <c r="E12" s="16"/>
      <c r="F12" s="16"/>
      <c r="G12" s="16"/>
      <c r="H12" s="16"/>
    </row>
    <row r="13" spans="1:8" s="12" customFormat="1" x14ac:dyDescent="0.3">
      <c r="A13" s="57"/>
      <c r="B13" s="57"/>
      <c r="C13" s="57"/>
      <c r="D13" s="21" t="s">
        <v>14</v>
      </c>
      <c r="E13" s="16">
        <f t="shared" ref="E13:E76" si="1">F13+G13+H13</f>
        <v>0</v>
      </c>
      <c r="F13" s="16">
        <f t="shared" ref="F13:H16" si="2">F19+F40+F66</f>
        <v>0</v>
      </c>
      <c r="G13" s="16">
        <f t="shared" si="2"/>
        <v>0</v>
      </c>
      <c r="H13" s="16">
        <f t="shared" si="2"/>
        <v>0</v>
      </c>
    </row>
    <row r="14" spans="1:8" s="12" customFormat="1" x14ac:dyDescent="0.3">
      <c r="A14" s="57"/>
      <c r="B14" s="57"/>
      <c r="C14" s="57"/>
      <c r="D14" s="21" t="s">
        <v>15</v>
      </c>
      <c r="E14" s="16">
        <f t="shared" si="1"/>
        <v>1080.6400000000001</v>
      </c>
      <c r="F14" s="16">
        <f t="shared" si="2"/>
        <v>0</v>
      </c>
      <c r="G14" s="16">
        <f t="shared" si="2"/>
        <v>1080.6400000000001</v>
      </c>
      <c r="H14" s="16">
        <f t="shared" si="2"/>
        <v>0</v>
      </c>
    </row>
    <row r="15" spans="1:8" s="12" customFormat="1" ht="39.6" x14ac:dyDescent="0.3">
      <c r="A15" s="57"/>
      <c r="B15" s="57"/>
      <c r="C15" s="57"/>
      <c r="D15" s="21" t="s">
        <v>49</v>
      </c>
      <c r="E15" s="16">
        <f t="shared" si="1"/>
        <v>34083.145000000004</v>
      </c>
      <c r="F15" s="16">
        <f t="shared" si="2"/>
        <v>8910.8549999999996</v>
      </c>
      <c r="G15" s="16">
        <f t="shared" si="2"/>
        <v>15750.662</v>
      </c>
      <c r="H15" s="16">
        <f t="shared" si="2"/>
        <v>9421.6280000000006</v>
      </c>
    </row>
    <row r="16" spans="1:8" s="12" customFormat="1" ht="13.8" customHeight="1" x14ac:dyDescent="0.3">
      <c r="A16" s="57"/>
      <c r="B16" s="57"/>
      <c r="C16" s="57"/>
      <c r="D16" s="21" t="s">
        <v>17</v>
      </c>
      <c r="E16" s="16">
        <f t="shared" si="1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</row>
    <row r="17" spans="1:8" s="13" customFormat="1" x14ac:dyDescent="0.3">
      <c r="A17" s="50" t="s">
        <v>18</v>
      </c>
      <c r="B17" s="42" t="s">
        <v>19</v>
      </c>
      <c r="C17" s="48" t="s">
        <v>20</v>
      </c>
      <c r="D17" s="23" t="s">
        <v>12</v>
      </c>
      <c r="E17" s="17">
        <f t="shared" si="1"/>
        <v>27878.999</v>
      </c>
      <c r="F17" s="17">
        <f>F19+F20+F21+F22</f>
        <v>8412.1569999999992</v>
      </c>
      <c r="G17" s="17">
        <f t="shared" ref="G17:H17" si="3">G19+G20+G21+G22</f>
        <v>10514.214</v>
      </c>
      <c r="H17" s="17">
        <f t="shared" si="3"/>
        <v>8952.6280000000006</v>
      </c>
    </row>
    <row r="18" spans="1:8" s="13" customFormat="1" ht="26.4" x14ac:dyDescent="0.3">
      <c r="A18" s="50"/>
      <c r="B18" s="42"/>
      <c r="C18" s="48"/>
      <c r="D18" s="24" t="s">
        <v>13</v>
      </c>
      <c r="E18" s="17"/>
      <c r="F18" s="17"/>
      <c r="G18" s="17"/>
      <c r="H18" s="17"/>
    </row>
    <row r="19" spans="1:8" s="13" customFormat="1" x14ac:dyDescent="0.3">
      <c r="A19" s="50"/>
      <c r="B19" s="42"/>
      <c r="C19" s="48"/>
      <c r="D19" s="23" t="s">
        <v>14</v>
      </c>
      <c r="E19" s="17">
        <f t="shared" si="1"/>
        <v>0</v>
      </c>
      <c r="F19" s="17">
        <f>F25+F34</f>
        <v>0</v>
      </c>
      <c r="G19" s="17">
        <f t="shared" ref="G19:H19" si="4">G25+G34</f>
        <v>0</v>
      </c>
      <c r="H19" s="17">
        <f t="shared" si="4"/>
        <v>0</v>
      </c>
    </row>
    <row r="20" spans="1:8" s="13" customFormat="1" x14ac:dyDescent="0.3">
      <c r="A20" s="50"/>
      <c r="B20" s="42"/>
      <c r="C20" s="48"/>
      <c r="D20" s="23" t="s">
        <v>15</v>
      </c>
      <c r="E20" s="17">
        <f t="shared" si="1"/>
        <v>0</v>
      </c>
      <c r="F20" s="17">
        <f t="shared" ref="F20:H21" si="5">F26+F35</f>
        <v>0</v>
      </c>
      <c r="G20" s="17">
        <f t="shared" si="5"/>
        <v>0</v>
      </c>
      <c r="H20" s="17">
        <f t="shared" si="5"/>
        <v>0</v>
      </c>
    </row>
    <row r="21" spans="1:8" s="13" customFormat="1" ht="41.4" x14ac:dyDescent="0.3">
      <c r="A21" s="50"/>
      <c r="B21" s="42"/>
      <c r="C21" s="48"/>
      <c r="D21" s="23" t="s">
        <v>50</v>
      </c>
      <c r="E21" s="17">
        <f t="shared" si="1"/>
        <v>27878.999</v>
      </c>
      <c r="F21" s="17">
        <f t="shared" si="5"/>
        <v>8412.1569999999992</v>
      </c>
      <c r="G21" s="17">
        <f t="shared" si="5"/>
        <v>10514.214</v>
      </c>
      <c r="H21" s="17">
        <f t="shared" si="5"/>
        <v>8952.6280000000006</v>
      </c>
    </row>
    <row r="22" spans="1:8" s="13" customFormat="1" x14ac:dyDescent="0.3">
      <c r="A22" s="50"/>
      <c r="B22" s="42"/>
      <c r="C22" s="48"/>
      <c r="D22" s="23" t="s">
        <v>17</v>
      </c>
      <c r="E22" s="17">
        <f t="shared" si="1"/>
        <v>0</v>
      </c>
      <c r="F22" s="17">
        <f>F31+F37</f>
        <v>0</v>
      </c>
      <c r="G22" s="17">
        <f t="shared" ref="G22:H22" si="6">G31+G37</f>
        <v>0</v>
      </c>
      <c r="H22" s="17">
        <f t="shared" si="6"/>
        <v>0</v>
      </c>
    </row>
    <row r="23" spans="1:8" ht="14.4" customHeight="1" x14ac:dyDescent="0.3">
      <c r="A23" s="53" t="s">
        <v>21</v>
      </c>
      <c r="B23" s="39"/>
      <c r="C23" s="43" t="s">
        <v>22</v>
      </c>
      <c r="D23" s="21" t="s">
        <v>12</v>
      </c>
      <c r="E23" s="16">
        <f t="shared" si="1"/>
        <v>26590.999</v>
      </c>
      <c r="F23" s="16">
        <f>F25+F26+F27+F31</f>
        <v>7763.1569999999992</v>
      </c>
      <c r="G23" s="16">
        <f t="shared" ref="G23:H23" si="7">G25+G26+G27+G31</f>
        <v>9875.2139999999999</v>
      </c>
      <c r="H23" s="16">
        <f t="shared" si="7"/>
        <v>8952.6280000000006</v>
      </c>
    </row>
    <row r="24" spans="1:8" ht="26.4" x14ac:dyDescent="0.3">
      <c r="A24" s="53"/>
      <c r="B24" s="39"/>
      <c r="C24" s="44"/>
      <c r="D24" s="24" t="s">
        <v>13</v>
      </c>
      <c r="E24" s="16"/>
      <c r="F24" s="18"/>
      <c r="G24" s="18"/>
      <c r="H24" s="18"/>
    </row>
    <row r="25" spans="1:8" x14ac:dyDescent="0.3">
      <c r="A25" s="53"/>
      <c r="B25" s="39"/>
      <c r="C25" s="44"/>
      <c r="D25" s="22" t="s">
        <v>14</v>
      </c>
      <c r="E25" s="16">
        <f t="shared" si="1"/>
        <v>0</v>
      </c>
      <c r="F25" s="18"/>
      <c r="G25" s="18"/>
      <c r="H25" s="18"/>
    </row>
    <row r="26" spans="1:8" x14ac:dyDescent="0.3">
      <c r="A26" s="53"/>
      <c r="B26" s="39"/>
      <c r="C26" s="44"/>
      <c r="D26" s="22" t="s">
        <v>15</v>
      </c>
      <c r="E26" s="16">
        <f t="shared" si="1"/>
        <v>0</v>
      </c>
      <c r="F26" s="18"/>
      <c r="G26" s="18"/>
      <c r="H26" s="18"/>
    </row>
    <row r="27" spans="1:8" ht="39.6" x14ac:dyDescent="0.3">
      <c r="A27" s="53"/>
      <c r="B27" s="39"/>
      <c r="C27" s="45"/>
      <c r="D27" s="22" t="s">
        <v>16</v>
      </c>
      <c r="E27" s="16">
        <f t="shared" si="1"/>
        <v>26590.999</v>
      </c>
      <c r="F27" s="18">
        <f>7450.24+67.316+245.601</f>
        <v>7763.1569999999992</v>
      </c>
      <c r="G27" s="18">
        <f>8952.628+100+349.22+473.366</f>
        <v>9875.2139999999999</v>
      </c>
      <c r="H27" s="18">
        <v>8952.6280000000006</v>
      </c>
    </row>
    <row r="28" spans="1:8" x14ac:dyDescent="0.3">
      <c r="A28" s="53"/>
      <c r="B28" s="39"/>
      <c r="C28" s="54" t="s">
        <v>23</v>
      </c>
      <c r="D28" s="55"/>
      <c r="E28" s="16"/>
      <c r="F28" s="18"/>
      <c r="G28" s="18"/>
      <c r="H28" s="18"/>
    </row>
    <row r="29" spans="1:8" x14ac:dyDescent="0.3">
      <c r="A29" s="53"/>
      <c r="B29" s="39"/>
      <c r="C29" s="54" t="s">
        <v>24</v>
      </c>
      <c r="D29" s="55"/>
      <c r="E29" s="16">
        <f t="shared" si="1"/>
        <v>2714.268</v>
      </c>
      <c r="F29" s="18">
        <v>799.53599999999994</v>
      </c>
      <c r="G29" s="18">
        <f>799.318+316.096</f>
        <v>1115.414</v>
      </c>
      <c r="H29" s="18">
        <v>799.31799999999998</v>
      </c>
    </row>
    <row r="30" spans="1:8" x14ac:dyDescent="0.3">
      <c r="A30" s="53"/>
      <c r="B30" s="39"/>
      <c r="C30" s="54" t="s">
        <v>25</v>
      </c>
      <c r="D30" s="55"/>
      <c r="E30" s="16">
        <f t="shared" si="1"/>
        <v>22942.241000000002</v>
      </c>
      <c r="F30" s="18">
        <v>6597.5529999999999</v>
      </c>
      <c r="G30" s="18">
        <f>7997.734+349.22</f>
        <v>8346.9539999999997</v>
      </c>
      <c r="H30" s="18">
        <v>7997.7340000000004</v>
      </c>
    </row>
    <row r="31" spans="1:8" x14ac:dyDescent="0.3">
      <c r="A31" s="53"/>
      <c r="B31" s="39"/>
      <c r="C31" s="30"/>
      <c r="D31" s="25" t="s">
        <v>17</v>
      </c>
      <c r="E31" s="16">
        <f t="shared" si="1"/>
        <v>0</v>
      </c>
      <c r="F31" s="18"/>
      <c r="G31" s="18"/>
      <c r="H31" s="18"/>
    </row>
    <row r="32" spans="1:8" s="12" customFormat="1" x14ac:dyDescent="0.3">
      <c r="A32" s="53" t="s">
        <v>26</v>
      </c>
      <c r="B32" s="39"/>
      <c r="C32" s="40" t="s">
        <v>27</v>
      </c>
      <c r="D32" s="21" t="s">
        <v>12</v>
      </c>
      <c r="E32" s="16">
        <f t="shared" si="1"/>
        <v>1288</v>
      </c>
      <c r="F32" s="16">
        <f>F34+F35+F36+F37</f>
        <v>649</v>
      </c>
      <c r="G32" s="16">
        <f t="shared" ref="G32:H32" si="8">G34+G35+G36+G37</f>
        <v>639</v>
      </c>
      <c r="H32" s="16">
        <f t="shared" si="8"/>
        <v>0</v>
      </c>
    </row>
    <row r="33" spans="1:8" ht="26.4" x14ac:dyDescent="0.3">
      <c r="A33" s="53"/>
      <c r="B33" s="39"/>
      <c r="C33" s="40"/>
      <c r="D33" s="24" t="s">
        <v>13</v>
      </c>
      <c r="E33" s="16"/>
      <c r="F33" s="18"/>
      <c r="G33" s="18"/>
      <c r="H33" s="18"/>
    </row>
    <row r="34" spans="1:8" x14ac:dyDescent="0.3">
      <c r="A34" s="53"/>
      <c r="B34" s="39"/>
      <c r="C34" s="40"/>
      <c r="D34" s="22" t="s">
        <v>14</v>
      </c>
      <c r="E34" s="16">
        <f t="shared" si="1"/>
        <v>0</v>
      </c>
      <c r="F34" s="18"/>
      <c r="G34" s="18"/>
      <c r="H34" s="18"/>
    </row>
    <row r="35" spans="1:8" x14ac:dyDescent="0.3">
      <c r="A35" s="53"/>
      <c r="B35" s="39"/>
      <c r="C35" s="40"/>
      <c r="D35" s="22" t="s">
        <v>15</v>
      </c>
      <c r="E35" s="16">
        <f t="shared" si="1"/>
        <v>0</v>
      </c>
      <c r="F35" s="18"/>
      <c r="G35" s="18"/>
      <c r="H35" s="18"/>
    </row>
    <row r="36" spans="1:8" ht="39.6" x14ac:dyDescent="0.3">
      <c r="A36" s="53"/>
      <c r="B36" s="39"/>
      <c r="C36" s="40"/>
      <c r="D36" s="22" t="s">
        <v>16</v>
      </c>
      <c r="E36" s="16">
        <f t="shared" si="1"/>
        <v>1288</v>
      </c>
      <c r="F36" s="18">
        <v>649</v>
      </c>
      <c r="G36" s="18">
        <f>399+240</f>
        <v>639</v>
      </c>
      <c r="H36" s="18"/>
    </row>
    <row r="37" spans="1:8" x14ac:dyDescent="0.3">
      <c r="A37" s="53"/>
      <c r="B37" s="39"/>
      <c r="C37" s="40"/>
      <c r="D37" s="25" t="s">
        <v>17</v>
      </c>
      <c r="E37" s="16">
        <f t="shared" si="1"/>
        <v>0</v>
      </c>
      <c r="F37" s="18"/>
      <c r="G37" s="18"/>
      <c r="H37" s="18"/>
    </row>
    <row r="38" spans="1:8" s="13" customFormat="1" x14ac:dyDescent="0.3">
      <c r="A38" s="50" t="s">
        <v>28</v>
      </c>
      <c r="B38" s="51" t="s">
        <v>62</v>
      </c>
      <c r="C38" s="52" t="s">
        <v>29</v>
      </c>
      <c r="D38" s="23" t="s">
        <v>12</v>
      </c>
      <c r="E38" s="17">
        <f t="shared" si="1"/>
        <v>1931.6980000000003</v>
      </c>
      <c r="F38" s="17">
        <f>F40+F41+F42+F43</f>
        <v>245.60000000000002</v>
      </c>
      <c r="G38" s="17">
        <f t="shared" ref="G38:H38" si="9">G40+G41+G42+G43</f>
        <v>1217.0980000000002</v>
      </c>
      <c r="H38" s="17">
        <f t="shared" si="9"/>
        <v>469</v>
      </c>
    </row>
    <row r="39" spans="1:8" s="13" customFormat="1" ht="26.4" x14ac:dyDescent="0.3">
      <c r="A39" s="50"/>
      <c r="B39" s="51"/>
      <c r="C39" s="52"/>
      <c r="D39" s="24" t="s">
        <v>13</v>
      </c>
      <c r="E39" s="17"/>
      <c r="F39" s="17"/>
      <c r="G39" s="17"/>
      <c r="H39" s="17"/>
    </row>
    <row r="40" spans="1:8" s="13" customFormat="1" x14ac:dyDescent="0.3">
      <c r="A40" s="50"/>
      <c r="B40" s="51"/>
      <c r="C40" s="52"/>
      <c r="D40" s="23" t="s">
        <v>14</v>
      </c>
      <c r="E40" s="17">
        <f t="shared" si="1"/>
        <v>0</v>
      </c>
      <c r="F40" s="17">
        <f>F46+F52</f>
        <v>0</v>
      </c>
      <c r="G40" s="17">
        <f t="shared" ref="G40:H40" si="10">G46+G52</f>
        <v>0</v>
      </c>
      <c r="H40" s="17">
        <f t="shared" si="10"/>
        <v>0</v>
      </c>
    </row>
    <row r="41" spans="1:8" s="13" customFormat="1" x14ac:dyDescent="0.3">
      <c r="A41" s="50"/>
      <c r="B41" s="51"/>
      <c r="C41" s="52"/>
      <c r="D41" s="23" t="s">
        <v>15</v>
      </c>
      <c r="E41" s="17">
        <f t="shared" si="1"/>
        <v>1080.6400000000001</v>
      </c>
      <c r="F41" s="17">
        <f t="shared" ref="F41:H43" si="11">F47+F53</f>
        <v>0</v>
      </c>
      <c r="G41" s="17">
        <f>G47+G53+G59</f>
        <v>1080.6400000000001</v>
      </c>
      <c r="H41" s="17">
        <f t="shared" si="11"/>
        <v>0</v>
      </c>
    </row>
    <row r="42" spans="1:8" s="13" customFormat="1" ht="41.4" x14ac:dyDescent="0.3">
      <c r="A42" s="50"/>
      <c r="B42" s="51"/>
      <c r="C42" s="52"/>
      <c r="D42" s="23" t="s">
        <v>51</v>
      </c>
      <c r="E42" s="17">
        <f t="shared" si="1"/>
        <v>851.05799999999999</v>
      </c>
      <c r="F42" s="17">
        <f t="shared" si="11"/>
        <v>245.60000000000002</v>
      </c>
      <c r="G42" s="17">
        <f t="shared" si="11"/>
        <v>136.458</v>
      </c>
      <c r="H42" s="17">
        <f t="shared" si="11"/>
        <v>469</v>
      </c>
    </row>
    <row r="43" spans="1:8" s="13" customFormat="1" x14ac:dyDescent="0.3">
      <c r="A43" s="50"/>
      <c r="B43" s="51"/>
      <c r="C43" s="52"/>
      <c r="D43" s="26" t="s">
        <v>17</v>
      </c>
      <c r="E43" s="17">
        <f t="shared" si="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</row>
    <row r="44" spans="1:8" s="12" customFormat="1" x14ac:dyDescent="0.3">
      <c r="A44" s="38" t="s">
        <v>31</v>
      </c>
      <c r="B44" s="49"/>
      <c r="C44" s="40" t="s">
        <v>32</v>
      </c>
      <c r="D44" s="21" t="s">
        <v>12</v>
      </c>
      <c r="E44" s="16">
        <f t="shared" si="1"/>
        <v>517.79999999999995</v>
      </c>
      <c r="F44" s="16">
        <f>F46+F47+F48+F49</f>
        <v>222.8</v>
      </c>
      <c r="G44" s="16">
        <f t="shared" ref="G44:H44" si="12">G46+G47+G48+G49</f>
        <v>65</v>
      </c>
      <c r="H44" s="16">
        <f t="shared" si="12"/>
        <v>230</v>
      </c>
    </row>
    <row r="45" spans="1:8" ht="26.4" x14ac:dyDescent="0.3">
      <c r="A45" s="38"/>
      <c r="B45" s="49"/>
      <c r="C45" s="40"/>
      <c r="D45" s="24" t="s">
        <v>13</v>
      </c>
      <c r="E45" s="16"/>
      <c r="F45" s="18"/>
      <c r="G45" s="18"/>
      <c r="H45" s="18"/>
    </row>
    <row r="46" spans="1:8" x14ac:dyDescent="0.3">
      <c r="A46" s="38"/>
      <c r="B46" s="49"/>
      <c r="C46" s="40"/>
      <c r="D46" s="22" t="s">
        <v>14</v>
      </c>
      <c r="E46" s="16">
        <f t="shared" si="1"/>
        <v>0</v>
      </c>
      <c r="F46" s="18"/>
      <c r="G46" s="18"/>
      <c r="H46" s="18"/>
    </row>
    <row r="47" spans="1:8" x14ac:dyDescent="0.3">
      <c r="A47" s="38"/>
      <c r="B47" s="49"/>
      <c r="C47" s="40"/>
      <c r="D47" s="22" t="s">
        <v>15</v>
      </c>
      <c r="E47" s="16">
        <f t="shared" si="1"/>
        <v>0</v>
      </c>
      <c r="F47" s="18"/>
      <c r="G47" s="18"/>
      <c r="H47" s="18"/>
    </row>
    <row r="48" spans="1:8" ht="39.6" x14ac:dyDescent="0.3">
      <c r="A48" s="38"/>
      <c r="B48" s="49"/>
      <c r="C48" s="40"/>
      <c r="D48" s="22" t="s">
        <v>30</v>
      </c>
      <c r="E48" s="20">
        <f t="shared" si="1"/>
        <v>517.79999999999995</v>
      </c>
      <c r="F48" s="19">
        <v>222.8</v>
      </c>
      <c r="G48" s="19">
        <v>65</v>
      </c>
      <c r="H48" s="19">
        <v>230</v>
      </c>
    </row>
    <row r="49" spans="1:8" x14ac:dyDescent="0.3">
      <c r="A49" s="38"/>
      <c r="B49" s="49"/>
      <c r="C49" s="40"/>
      <c r="D49" s="25" t="s">
        <v>17</v>
      </c>
      <c r="E49" s="20">
        <f t="shared" si="1"/>
        <v>0</v>
      </c>
      <c r="F49" s="19"/>
      <c r="G49" s="19"/>
      <c r="H49" s="19"/>
    </row>
    <row r="50" spans="1:8" s="12" customFormat="1" x14ac:dyDescent="0.3">
      <c r="A50" s="38" t="s">
        <v>33</v>
      </c>
      <c r="B50" s="49"/>
      <c r="C50" s="40" t="s">
        <v>34</v>
      </c>
      <c r="D50" s="21" t="s">
        <v>12</v>
      </c>
      <c r="E50" s="20">
        <f t="shared" si="1"/>
        <v>333.25799999999998</v>
      </c>
      <c r="F50" s="20">
        <f>F52+F53+F54+F55</f>
        <v>22.8</v>
      </c>
      <c r="G50" s="20">
        <f t="shared" ref="G50:H50" si="13">G52+G53+G54+G55</f>
        <v>71.457999999999998</v>
      </c>
      <c r="H50" s="20">
        <f t="shared" si="13"/>
        <v>239</v>
      </c>
    </row>
    <row r="51" spans="1:8" ht="26.4" x14ac:dyDescent="0.3">
      <c r="A51" s="38"/>
      <c r="B51" s="49"/>
      <c r="C51" s="40"/>
      <c r="D51" s="24" t="s">
        <v>13</v>
      </c>
      <c r="E51" s="20"/>
      <c r="F51" s="19"/>
      <c r="G51" s="19"/>
      <c r="H51" s="19"/>
    </row>
    <row r="52" spans="1:8" x14ac:dyDescent="0.3">
      <c r="A52" s="38"/>
      <c r="B52" s="49"/>
      <c r="C52" s="40"/>
      <c r="D52" s="22" t="s">
        <v>14</v>
      </c>
      <c r="E52" s="20">
        <f t="shared" si="1"/>
        <v>0</v>
      </c>
      <c r="F52" s="19"/>
      <c r="G52" s="19"/>
      <c r="H52" s="19"/>
    </row>
    <row r="53" spans="1:8" x14ac:dyDescent="0.3">
      <c r="A53" s="38"/>
      <c r="B53" s="49"/>
      <c r="C53" s="40"/>
      <c r="D53" s="22" t="s">
        <v>15</v>
      </c>
      <c r="E53" s="20">
        <f t="shared" si="1"/>
        <v>0</v>
      </c>
      <c r="F53" s="19"/>
      <c r="G53" s="19"/>
      <c r="H53" s="19"/>
    </row>
    <row r="54" spans="1:8" ht="39.6" x14ac:dyDescent="0.3">
      <c r="A54" s="38"/>
      <c r="B54" s="49"/>
      <c r="C54" s="40"/>
      <c r="D54" s="22" t="s">
        <v>30</v>
      </c>
      <c r="E54" s="20">
        <f t="shared" si="1"/>
        <v>333.25799999999998</v>
      </c>
      <c r="F54" s="19">
        <v>22.8</v>
      </c>
      <c r="G54" s="19">
        <v>71.457999999999998</v>
      </c>
      <c r="H54" s="19">
        <v>239</v>
      </c>
    </row>
    <row r="55" spans="1:8" x14ac:dyDescent="0.3">
      <c r="A55" s="38"/>
      <c r="B55" s="49"/>
      <c r="C55" s="40"/>
      <c r="D55" s="25" t="s">
        <v>17</v>
      </c>
      <c r="E55" s="16">
        <f t="shared" si="1"/>
        <v>0</v>
      </c>
      <c r="F55" s="18"/>
      <c r="G55" s="18"/>
      <c r="H55" s="18"/>
    </row>
    <row r="56" spans="1:8" s="12" customFormat="1" ht="36" customHeight="1" x14ac:dyDescent="0.3">
      <c r="A56" s="38" t="s">
        <v>58</v>
      </c>
      <c r="B56" s="39"/>
      <c r="C56" s="43" t="s">
        <v>59</v>
      </c>
      <c r="D56" s="27" t="s">
        <v>12</v>
      </c>
      <c r="E56" s="16">
        <f t="shared" si="1"/>
        <v>1080.6400000000001</v>
      </c>
      <c r="F56" s="16">
        <f>F58+F59+F62+F63</f>
        <v>0</v>
      </c>
      <c r="G56" s="16">
        <f>G58+G59+G62+G63</f>
        <v>1080.6400000000001</v>
      </c>
      <c r="H56" s="16">
        <f>H58+H59+H62+H63</f>
        <v>0</v>
      </c>
    </row>
    <row r="57" spans="1:8" ht="26.4" x14ac:dyDescent="0.3">
      <c r="A57" s="38"/>
      <c r="B57" s="39"/>
      <c r="C57" s="44"/>
      <c r="D57" s="24" t="s">
        <v>13</v>
      </c>
      <c r="E57" s="16"/>
      <c r="F57" s="18"/>
      <c r="G57" s="18"/>
      <c r="H57" s="18"/>
    </row>
    <row r="58" spans="1:8" ht="22.8" customHeight="1" x14ac:dyDescent="0.3">
      <c r="A58" s="38"/>
      <c r="B58" s="39"/>
      <c r="C58" s="44"/>
      <c r="D58" s="28" t="s">
        <v>14</v>
      </c>
      <c r="E58" s="16">
        <f t="shared" si="1"/>
        <v>0</v>
      </c>
      <c r="F58" s="18"/>
      <c r="G58" s="18"/>
      <c r="H58" s="18"/>
    </row>
    <row r="59" spans="1:8" ht="17.399999999999999" customHeight="1" x14ac:dyDescent="0.3">
      <c r="A59" s="38"/>
      <c r="B59" s="39"/>
      <c r="C59" s="45"/>
      <c r="D59" s="28" t="s">
        <v>15</v>
      </c>
      <c r="E59" s="16">
        <f t="shared" si="1"/>
        <v>1080.6400000000001</v>
      </c>
      <c r="F59" s="18">
        <f>F61</f>
        <v>0</v>
      </c>
      <c r="G59" s="18">
        <f t="shared" ref="G59:H59" si="14">G61</f>
        <v>1080.6400000000001</v>
      </c>
      <c r="H59" s="18">
        <f t="shared" si="14"/>
        <v>0</v>
      </c>
    </row>
    <row r="60" spans="1:8" x14ac:dyDescent="0.3">
      <c r="A60" s="38"/>
      <c r="B60" s="39"/>
      <c r="C60" s="32" t="s">
        <v>53</v>
      </c>
      <c r="D60" s="33"/>
      <c r="E60" s="16"/>
      <c r="F60" s="18"/>
      <c r="G60" s="18"/>
      <c r="H60" s="18"/>
    </row>
    <row r="61" spans="1:8" ht="30.6" customHeight="1" x14ac:dyDescent="0.3">
      <c r="A61" s="38"/>
      <c r="B61" s="39"/>
      <c r="C61" s="46" t="s">
        <v>56</v>
      </c>
      <c r="D61" s="47"/>
      <c r="E61" s="16">
        <f t="shared" si="1"/>
        <v>1080.6400000000001</v>
      </c>
      <c r="F61" s="18"/>
      <c r="G61" s="18">
        <v>1080.6400000000001</v>
      </c>
      <c r="H61" s="18"/>
    </row>
    <row r="62" spans="1:8" ht="39.6" x14ac:dyDescent="0.3">
      <c r="A62" s="38"/>
      <c r="B62" s="39"/>
      <c r="C62" s="29"/>
      <c r="D62" s="28" t="s">
        <v>30</v>
      </c>
      <c r="E62" s="16">
        <f t="shared" si="1"/>
        <v>0</v>
      </c>
      <c r="F62" s="18"/>
      <c r="G62" s="18"/>
      <c r="H62" s="18"/>
    </row>
    <row r="63" spans="1:8" x14ac:dyDescent="0.3">
      <c r="A63" s="38"/>
      <c r="B63" s="39"/>
      <c r="C63" s="29"/>
      <c r="D63" s="29" t="s">
        <v>17</v>
      </c>
      <c r="E63" s="16">
        <f t="shared" si="1"/>
        <v>0</v>
      </c>
      <c r="F63" s="18"/>
      <c r="G63" s="18"/>
      <c r="H63" s="18"/>
    </row>
    <row r="64" spans="1:8" s="13" customFormat="1" x14ac:dyDescent="0.3">
      <c r="A64" s="41" t="s">
        <v>35</v>
      </c>
      <c r="B64" s="42" t="s">
        <v>63</v>
      </c>
      <c r="C64" s="48" t="s">
        <v>57</v>
      </c>
      <c r="D64" s="23" t="s">
        <v>12</v>
      </c>
      <c r="E64" s="17">
        <f t="shared" si="1"/>
        <v>5353.0879999999997</v>
      </c>
      <c r="F64" s="17">
        <f t="shared" ref="E64:F64" si="15">F66+F67+F68+F69</f>
        <v>253.09800000000001</v>
      </c>
      <c r="G64" s="17">
        <f t="shared" ref="G64" si="16">G66+G67+G68+G69</f>
        <v>5099.99</v>
      </c>
      <c r="H64" s="17">
        <f t="shared" ref="H64" si="17">H66+H67+H68+H69</f>
        <v>0</v>
      </c>
    </row>
    <row r="65" spans="1:8" s="13" customFormat="1" ht="26.4" x14ac:dyDescent="0.3">
      <c r="A65" s="41"/>
      <c r="B65" s="42"/>
      <c r="C65" s="48"/>
      <c r="D65" s="24" t="s">
        <v>13</v>
      </c>
      <c r="E65" s="17"/>
      <c r="F65" s="17"/>
      <c r="G65" s="17"/>
      <c r="H65" s="17"/>
    </row>
    <row r="66" spans="1:8" s="13" customFormat="1" x14ac:dyDescent="0.3">
      <c r="A66" s="41"/>
      <c r="B66" s="42"/>
      <c r="C66" s="48"/>
      <c r="D66" s="23" t="s">
        <v>14</v>
      </c>
      <c r="E66" s="17">
        <f t="shared" si="1"/>
        <v>0</v>
      </c>
      <c r="F66" s="17">
        <f t="shared" ref="F66:H68" si="18">F72+F80+F86</f>
        <v>0</v>
      </c>
      <c r="G66" s="17">
        <f t="shared" si="18"/>
        <v>0</v>
      </c>
      <c r="H66" s="17">
        <f t="shared" si="18"/>
        <v>0</v>
      </c>
    </row>
    <row r="67" spans="1:8" s="13" customFormat="1" x14ac:dyDescent="0.3">
      <c r="A67" s="41"/>
      <c r="B67" s="42"/>
      <c r="C67" s="48"/>
      <c r="D67" s="23" t="s">
        <v>15</v>
      </c>
      <c r="E67" s="17">
        <f t="shared" si="1"/>
        <v>0</v>
      </c>
      <c r="F67" s="17">
        <f t="shared" si="18"/>
        <v>0</v>
      </c>
      <c r="G67" s="17">
        <f t="shared" si="18"/>
        <v>0</v>
      </c>
      <c r="H67" s="17">
        <f t="shared" si="18"/>
        <v>0</v>
      </c>
    </row>
    <row r="68" spans="1:8" s="13" customFormat="1" ht="41.4" x14ac:dyDescent="0.3">
      <c r="A68" s="41"/>
      <c r="B68" s="42"/>
      <c r="C68" s="48"/>
      <c r="D68" s="23" t="s">
        <v>51</v>
      </c>
      <c r="E68" s="17">
        <f t="shared" si="1"/>
        <v>5353.0879999999997</v>
      </c>
      <c r="F68" s="17">
        <f t="shared" si="18"/>
        <v>253.09800000000001</v>
      </c>
      <c r="G68" s="17">
        <f t="shared" si="18"/>
        <v>5099.99</v>
      </c>
      <c r="H68" s="17">
        <f t="shared" si="18"/>
        <v>0</v>
      </c>
    </row>
    <row r="69" spans="1:8" s="13" customFormat="1" x14ac:dyDescent="0.3">
      <c r="A69" s="41"/>
      <c r="B69" s="42"/>
      <c r="C69" s="48"/>
      <c r="D69" s="26" t="s">
        <v>17</v>
      </c>
      <c r="E69" s="17">
        <f t="shared" si="1"/>
        <v>0</v>
      </c>
      <c r="F69" s="17">
        <f>F77+F83+F89</f>
        <v>0</v>
      </c>
      <c r="G69" s="17">
        <f>G77+G83+G89</f>
        <v>0</v>
      </c>
      <c r="H69" s="17">
        <f>H77+H83+H89</f>
        <v>0</v>
      </c>
    </row>
    <row r="70" spans="1:8" s="12" customFormat="1" ht="14.4" customHeight="1" x14ac:dyDescent="0.3">
      <c r="A70" s="38" t="s">
        <v>36</v>
      </c>
      <c r="B70" s="39"/>
      <c r="C70" s="43" t="s">
        <v>54</v>
      </c>
      <c r="D70" s="21" t="s">
        <v>12</v>
      </c>
      <c r="E70" s="16">
        <f t="shared" si="1"/>
        <v>5099.99</v>
      </c>
      <c r="F70" s="16">
        <f>F72+F73+F74+F77</f>
        <v>0</v>
      </c>
      <c r="G70" s="16">
        <f t="shared" ref="G70:H70" si="19">G72+G73+G74+G77</f>
        <v>5099.99</v>
      </c>
      <c r="H70" s="16">
        <f t="shared" si="19"/>
        <v>0</v>
      </c>
    </row>
    <row r="71" spans="1:8" ht="26.4" x14ac:dyDescent="0.3">
      <c r="A71" s="38"/>
      <c r="B71" s="39"/>
      <c r="C71" s="44"/>
      <c r="D71" s="24" t="s">
        <v>13</v>
      </c>
      <c r="E71" s="16"/>
      <c r="F71" s="18"/>
      <c r="G71" s="18"/>
      <c r="H71" s="18"/>
    </row>
    <row r="72" spans="1:8" x14ac:dyDescent="0.3">
      <c r="A72" s="38"/>
      <c r="B72" s="39"/>
      <c r="C72" s="44"/>
      <c r="D72" s="22" t="s">
        <v>14</v>
      </c>
      <c r="E72" s="16">
        <f t="shared" si="1"/>
        <v>0</v>
      </c>
      <c r="F72" s="18"/>
      <c r="G72" s="18"/>
      <c r="H72" s="18"/>
    </row>
    <row r="73" spans="1:8" x14ac:dyDescent="0.3">
      <c r="A73" s="38"/>
      <c r="B73" s="39"/>
      <c r="C73" s="44"/>
      <c r="D73" s="22" t="s">
        <v>15</v>
      </c>
      <c r="E73" s="16">
        <f t="shared" si="1"/>
        <v>0</v>
      </c>
      <c r="F73" s="18"/>
      <c r="G73" s="18"/>
      <c r="H73" s="18"/>
    </row>
    <row r="74" spans="1:8" ht="45" customHeight="1" x14ac:dyDescent="0.3">
      <c r="A74" s="38"/>
      <c r="B74" s="39"/>
      <c r="C74" s="45"/>
      <c r="D74" s="22" t="s">
        <v>30</v>
      </c>
      <c r="E74" s="16">
        <f t="shared" si="1"/>
        <v>5099.99</v>
      </c>
      <c r="F74" s="18">
        <f>F76</f>
        <v>0</v>
      </c>
      <c r="G74" s="18">
        <f t="shared" ref="G74:H74" si="20">G76</f>
        <v>5099.99</v>
      </c>
      <c r="H74" s="18">
        <f t="shared" si="20"/>
        <v>0</v>
      </c>
    </row>
    <row r="75" spans="1:8" ht="16.8" customHeight="1" x14ac:dyDescent="0.3">
      <c r="A75" s="38"/>
      <c r="B75" s="39"/>
      <c r="C75" s="32" t="s">
        <v>53</v>
      </c>
      <c r="D75" s="33"/>
      <c r="E75" s="16"/>
      <c r="F75" s="18"/>
      <c r="G75" s="18"/>
      <c r="H75" s="18"/>
    </row>
    <row r="76" spans="1:8" ht="43.8" customHeight="1" x14ac:dyDescent="0.3">
      <c r="A76" s="38"/>
      <c r="B76" s="39"/>
      <c r="C76" s="46" t="s">
        <v>55</v>
      </c>
      <c r="D76" s="47"/>
      <c r="E76" s="16">
        <f t="shared" si="1"/>
        <v>5099.99</v>
      </c>
      <c r="F76" s="18"/>
      <c r="G76" s="18">
        <f>5000+99.99</f>
        <v>5099.99</v>
      </c>
      <c r="H76" s="18"/>
    </row>
    <row r="77" spans="1:8" ht="16.8" customHeight="1" x14ac:dyDescent="0.3">
      <c r="A77" s="38"/>
      <c r="B77" s="39"/>
      <c r="C77" s="25"/>
      <c r="D77" s="25" t="s">
        <v>17</v>
      </c>
      <c r="E77" s="16">
        <f t="shared" ref="E77:E89" si="21">F77+G77+H77</f>
        <v>0</v>
      </c>
      <c r="F77" s="18"/>
      <c r="G77" s="18"/>
      <c r="H77" s="18"/>
    </row>
    <row r="78" spans="1:8" s="12" customFormat="1" x14ac:dyDescent="0.3">
      <c r="A78" s="40" t="s">
        <v>37</v>
      </c>
      <c r="B78" s="39"/>
      <c r="C78" s="40" t="s">
        <v>39</v>
      </c>
      <c r="D78" s="21" t="s">
        <v>12</v>
      </c>
      <c r="E78" s="16">
        <f t="shared" si="21"/>
        <v>0</v>
      </c>
      <c r="F78" s="16">
        <f>F80+F81+F82+F83</f>
        <v>0</v>
      </c>
      <c r="G78" s="16">
        <f t="shared" ref="G78:H78" si="22">G80+G81+G82+G83</f>
        <v>0</v>
      </c>
      <c r="H78" s="16">
        <f t="shared" si="22"/>
        <v>0</v>
      </c>
    </row>
    <row r="79" spans="1:8" ht="26.4" x14ac:dyDescent="0.3">
      <c r="A79" s="40"/>
      <c r="B79" s="39"/>
      <c r="C79" s="40"/>
      <c r="D79" s="24" t="s">
        <v>13</v>
      </c>
      <c r="E79" s="16"/>
      <c r="F79" s="18"/>
      <c r="G79" s="18"/>
      <c r="H79" s="18"/>
    </row>
    <row r="80" spans="1:8" x14ac:dyDescent="0.3">
      <c r="A80" s="40"/>
      <c r="B80" s="39"/>
      <c r="C80" s="40"/>
      <c r="D80" s="22" t="s">
        <v>14</v>
      </c>
      <c r="E80" s="16">
        <f t="shared" si="21"/>
        <v>0</v>
      </c>
      <c r="F80" s="18"/>
      <c r="G80" s="18"/>
      <c r="H80" s="18"/>
    </row>
    <row r="81" spans="1:8" x14ac:dyDescent="0.3">
      <c r="A81" s="40"/>
      <c r="B81" s="39"/>
      <c r="C81" s="40"/>
      <c r="D81" s="22" t="s">
        <v>15</v>
      </c>
      <c r="E81" s="16">
        <f t="shared" si="21"/>
        <v>0</v>
      </c>
      <c r="F81" s="18"/>
      <c r="G81" s="18"/>
      <c r="H81" s="18"/>
    </row>
    <row r="82" spans="1:8" ht="39.6" x14ac:dyDescent="0.3">
      <c r="A82" s="40"/>
      <c r="B82" s="39"/>
      <c r="C82" s="40"/>
      <c r="D82" s="22" t="s">
        <v>30</v>
      </c>
      <c r="E82" s="16">
        <f t="shared" si="21"/>
        <v>0</v>
      </c>
      <c r="F82" s="18"/>
      <c r="G82" s="18"/>
      <c r="H82" s="18"/>
    </row>
    <row r="83" spans="1:8" ht="29.4" customHeight="1" x14ac:dyDescent="0.3">
      <c r="A83" s="40"/>
      <c r="B83" s="39"/>
      <c r="C83" s="40"/>
      <c r="D83" s="25" t="s">
        <v>17</v>
      </c>
      <c r="E83" s="16">
        <f t="shared" si="21"/>
        <v>0</v>
      </c>
      <c r="F83" s="18"/>
      <c r="G83" s="18"/>
      <c r="H83" s="18"/>
    </row>
    <row r="84" spans="1:8" s="12" customFormat="1" ht="22.8" customHeight="1" x14ac:dyDescent="0.3">
      <c r="A84" s="38" t="s">
        <v>38</v>
      </c>
      <c r="B84" s="39"/>
      <c r="C84" s="40" t="s">
        <v>40</v>
      </c>
      <c r="D84" s="21" t="s">
        <v>12</v>
      </c>
      <c r="E84" s="16">
        <f t="shared" si="21"/>
        <v>253.09800000000001</v>
      </c>
      <c r="F84" s="16">
        <f>F86+F87+F88+F89</f>
        <v>253.09800000000001</v>
      </c>
      <c r="G84" s="16">
        <f t="shared" ref="G84:H84" si="23">G86+G87+G88+G89</f>
        <v>0</v>
      </c>
      <c r="H84" s="16">
        <f t="shared" si="23"/>
        <v>0</v>
      </c>
    </row>
    <row r="85" spans="1:8" ht="31.8" customHeight="1" x14ac:dyDescent="0.3">
      <c r="A85" s="38"/>
      <c r="B85" s="39"/>
      <c r="C85" s="40"/>
      <c r="D85" s="24" t="s">
        <v>13</v>
      </c>
      <c r="E85" s="16"/>
      <c r="F85" s="18"/>
      <c r="G85" s="18"/>
      <c r="H85" s="18"/>
    </row>
    <row r="86" spans="1:8" x14ac:dyDescent="0.3">
      <c r="A86" s="38"/>
      <c r="B86" s="39"/>
      <c r="C86" s="40"/>
      <c r="D86" s="22" t="s">
        <v>14</v>
      </c>
      <c r="E86" s="16">
        <f t="shared" si="21"/>
        <v>0</v>
      </c>
      <c r="F86" s="18"/>
      <c r="G86" s="18"/>
      <c r="H86" s="18"/>
    </row>
    <row r="87" spans="1:8" x14ac:dyDescent="0.3">
      <c r="A87" s="38"/>
      <c r="B87" s="39"/>
      <c r="C87" s="40"/>
      <c r="D87" s="22" t="s">
        <v>15</v>
      </c>
      <c r="E87" s="16">
        <f t="shared" si="21"/>
        <v>0</v>
      </c>
      <c r="F87" s="18"/>
      <c r="G87" s="18"/>
      <c r="H87" s="18"/>
    </row>
    <row r="88" spans="1:8" ht="40.799999999999997" customHeight="1" x14ac:dyDescent="0.3">
      <c r="A88" s="38"/>
      <c r="B88" s="39"/>
      <c r="C88" s="40"/>
      <c r="D88" s="22" t="s">
        <v>30</v>
      </c>
      <c r="E88" s="16">
        <f t="shared" si="21"/>
        <v>253.09800000000001</v>
      </c>
      <c r="F88" s="18">
        <v>253.09800000000001</v>
      </c>
      <c r="G88" s="18"/>
      <c r="H88" s="18"/>
    </row>
    <row r="89" spans="1:8" ht="21" customHeight="1" x14ac:dyDescent="0.3">
      <c r="A89" s="38"/>
      <c r="B89" s="39"/>
      <c r="C89" s="40"/>
      <c r="D89" s="25" t="s">
        <v>17</v>
      </c>
      <c r="E89" s="16">
        <f t="shared" si="21"/>
        <v>0</v>
      </c>
      <c r="F89" s="18"/>
      <c r="G89" s="18"/>
      <c r="H89" s="18"/>
    </row>
    <row r="90" spans="1:8" x14ac:dyDescent="0.3">
      <c r="A90" s="4"/>
      <c r="B90" s="4"/>
      <c r="C90" s="4"/>
      <c r="D90" s="4"/>
      <c r="E90" s="61"/>
      <c r="F90" s="4"/>
      <c r="G90" s="4"/>
      <c r="H90" s="4"/>
    </row>
    <row r="91" spans="1:8" ht="15.6" x14ac:dyDescent="0.3">
      <c r="A91" s="37" t="s">
        <v>41</v>
      </c>
      <c r="B91" s="37"/>
      <c r="C91" s="37"/>
      <c r="G91" s="37" t="s">
        <v>42</v>
      </c>
      <c r="H91" s="37"/>
    </row>
    <row r="92" spans="1:8" ht="15.6" x14ac:dyDescent="0.3">
      <c r="A92" s="5"/>
      <c r="G92" s="15"/>
      <c r="H92" s="15"/>
    </row>
    <row r="93" spans="1:8" ht="15.6" x14ac:dyDescent="0.3">
      <c r="A93" s="37" t="s">
        <v>43</v>
      </c>
      <c r="B93" s="37"/>
      <c r="G93" s="15"/>
      <c r="H93" s="15"/>
    </row>
    <row r="94" spans="1:8" ht="16.8" customHeight="1" x14ac:dyDescent="0.3">
      <c r="A94" s="37" t="s">
        <v>44</v>
      </c>
      <c r="B94" s="37"/>
      <c r="G94" s="37" t="s">
        <v>45</v>
      </c>
      <c r="H94" s="37"/>
    </row>
    <row r="95" spans="1:8" ht="15.6" x14ac:dyDescent="0.3">
      <c r="A95" s="5"/>
    </row>
    <row r="96" spans="1:8" ht="15.6" x14ac:dyDescent="0.3">
      <c r="A96" s="37" t="s">
        <v>46</v>
      </c>
      <c r="B96" s="37"/>
    </row>
    <row r="97" spans="1:7" ht="15.6" x14ac:dyDescent="0.3">
      <c r="A97" s="14" t="s">
        <v>47</v>
      </c>
      <c r="B97" s="15"/>
      <c r="G97" s="6" t="s">
        <v>48</v>
      </c>
    </row>
  </sheetData>
  <mergeCells count="58">
    <mergeCell ref="E7:H7"/>
    <mergeCell ref="E2:H2"/>
    <mergeCell ref="E8:E9"/>
    <mergeCell ref="D7:D9"/>
    <mergeCell ref="B7:B9"/>
    <mergeCell ref="A11:A16"/>
    <mergeCell ref="B11:B16"/>
    <mergeCell ref="C11:C16"/>
    <mergeCell ref="A7:A9"/>
    <mergeCell ref="C7:C9"/>
    <mergeCell ref="A23:A31"/>
    <mergeCell ref="B23:B31"/>
    <mergeCell ref="A17:A22"/>
    <mergeCell ref="B17:B22"/>
    <mergeCell ref="C17:C22"/>
    <mergeCell ref="C23:C27"/>
    <mergeCell ref="C28:D28"/>
    <mergeCell ref="C29:D29"/>
    <mergeCell ref="C30:D30"/>
    <mergeCell ref="A38:A43"/>
    <mergeCell ref="B38:B43"/>
    <mergeCell ref="C38:C43"/>
    <mergeCell ref="A32:A37"/>
    <mergeCell ref="B32:B37"/>
    <mergeCell ref="C32:C37"/>
    <mergeCell ref="C64:C69"/>
    <mergeCell ref="A50:A55"/>
    <mergeCell ref="B50:B55"/>
    <mergeCell ref="C50:C55"/>
    <mergeCell ref="A44:A49"/>
    <mergeCell ref="B44:B49"/>
    <mergeCell ref="C44:C49"/>
    <mergeCell ref="A56:A63"/>
    <mergeCell ref="B56:B63"/>
    <mergeCell ref="C56:C59"/>
    <mergeCell ref="C60:D60"/>
    <mergeCell ref="C61:D61"/>
    <mergeCell ref="C76:D76"/>
    <mergeCell ref="A94:B94"/>
    <mergeCell ref="A96:B96"/>
    <mergeCell ref="G91:H91"/>
    <mergeCell ref="G94:H94"/>
    <mergeCell ref="A91:C91"/>
    <mergeCell ref="C75:D75"/>
    <mergeCell ref="A4:H4"/>
    <mergeCell ref="A5:H5"/>
    <mergeCell ref="A93:B93"/>
    <mergeCell ref="A84:A89"/>
    <mergeCell ref="B84:B89"/>
    <mergeCell ref="C84:C89"/>
    <mergeCell ref="A78:A83"/>
    <mergeCell ref="B78:B83"/>
    <mergeCell ref="C78:C83"/>
    <mergeCell ref="A70:A77"/>
    <mergeCell ref="B70:B77"/>
    <mergeCell ref="A64:A69"/>
    <mergeCell ref="B64:B69"/>
    <mergeCell ref="C70:C74"/>
  </mergeCells>
  <pageMargins left="0.70866141732283472" right="0.70866141732283472" top="0.74803149606299213" bottom="0.74803149606299213" header="0.31496062992125984" footer="0.31496062992125984"/>
  <pageSetup paperSize="9" scale="88" fitToHeight="5" orientation="landscape" r:id="rId1"/>
  <rowBreaks count="2" manualBreakCount="2">
    <brk id="43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2017-09-27T13:51:25Z</dcterms:modified>
</cp:coreProperties>
</file>